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uterss/Desktop/Aviron_communications/Marathon 2022/"/>
    </mc:Choice>
  </mc:AlternateContent>
  <xr:revisionPtr revIDLastSave="0" documentId="13_ncr:1_{90274C0A-82D4-4944-83D3-31CF0EBFEE6C}" xr6:coauthVersionLast="47" xr6:coauthVersionMax="47" xr10:uidLastSave="{00000000-0000-0000-0000-000000000000}"/>
  <bookViews>
    <workbookView xWindow="780" yWindow="1000" windowWidth="27020" windowHeight="16440" xr2:uid="{4388AB69-2BBE-5343-8482-4D3D35C9EEF7}"/>
  </bookViews>
  <sheets>
    <sheet name="Resultats 2022" sheetId="1" r:id="rId1"/>
  </sheets>
  <definedNames>
    <definedName name="_xlnm._FilterDatabase" localSheetId="0" hidden="1">'Resultats 2022'!$A$2:$V$36</definedName>
    <definedName name="_xlnm.Print_Titles" localSheetId="0">'Resultats 2022'!$1:$2</definedName>
    <definedName name="_xlnm.Print_Area" localSheetId="0">'Resultats 2022'!$A$2:$T$36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N36" i="1"/>
  <c r="O36" i="1"/>
  <c r="M32" i="1"/>
  <c r="N32" i="1"/>
  <c r="O3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</calcChain>
</file>

<file path=xl/sharedStrings.xml><?xml version="1.0" encoding="utf-8"?>
<sst xmlns="http://schemas.openxmlformats.org/spreadsheetml/2006/main" count="209" uniqueCount="153">
  <si>
    <t>Classement</t>
  </si>
  <si>
    <t>Trophée</t>
  </si>
  <si>
    <t>Dossard</t>
  </si>
  <si>
    <t>Start</t>
  </si>
  <si>
    <t>Start arrondi</t>
  </si>
  <si>
    <t>Cat. Bateau</t>
  </si>
  <si>
    <t>Club</t>
  </si>
  <si>
    <t>Tour 5</t>
  </si>
  <si>
    <t>Tour 4</t>
  </si>
  <si>
    <t>Tour 3</t>
  </si>
  <si>
    <t>Tour 2</t>
  </si>
  <si>
    <t>Arrivée</t>
  </si>
  <si>
    <t>Heure arrivée</t>
  </si>
  <si>
    <t>Temps réel</t>
  </si>
  <si>
    <t>Moyenne/tour</t>
  </si>
  <si>
    <t>Rameur 1/5</t>
  </si>
  <si>
    <t>Rameur 2/6</t>
  </si>
  <si>
    <t>Rameur 3/7</t>
  </si>
  <si>
    <t>Rameur 4/8</t>
  </si>
  <si>
    <t>Barreur</t>
  </si>
  <si>
    <t>C2x</t>
  </si>
  <si>
    <t>UNL / RCAE</t>
  </si>
  <si>
    <t>SOMERS Jean M 59.22.508</t>
  </si>
  <si>
    <t>ANDRE Maxime M 91.22.504</t>
  </si>
  <si>
    <t>1er C1x</t>
  </si>
  <si>
    <t>C1x</t>
  </si>
  <si>
    <t>RCAE</t>
  </si>
  <si>
    <t>BARBIER Eric M 64.22.501</t>
  </si>
  <si>
    <t>1er 4X</t>
  </si>
  <si>
    <t>4x</t>
  </si>
  <si>
    <t>Société d'aviron Fribourg</t>
  </si>
  <si>
    <t>SCHALLER Aurèle M 1996</t>
  </si>
  <si>
    <t>SCHALLER Justin M 1998</t>
  </si>
  <si>
    <t>ROSENBERG Dorian M 2003</t>
  </si>
  <si>
    <t>LOUIS Benjamin M 02.22.504</t>
  </si>
  <si>
    <t>1er C4x+</t>
  </si>
  <si>
    <t>C4x+</t>
  </si>
  <si>
    <t>Bonner Ruder-Verein 1882 / Kölner Club für Wassersport</t>
  </si>
  <si>
    <t>GEBEL Dietmar M 1959</t>
  </si>
  <si>
    <t>KIRCHHOFF Lutz M 1979</t>
  </si>
  <si>
    <t>EHRLE Michael M 1990</t>
  </si>
  <si>
    <t>MAUS Christian M 1977</t>
  </si>
  <si>
    <t>MAUS Linus M 2009</t>
  </si>
  <si>
    <t>C3x</t>
  </si>
  <si>
    <t>RGM RTK Germania Köln / Oldenburger RV</t>
  </si>
  <si>
    <t>HEINSBERG Karl Ernst M 1947</t>
  </si>
  <si>
    <t>GÄRTNER Ulrich M 1969</t>
  </si>
  <si>
    <t>WESTENDORF Ulrich M 1965</t>
  </si>
  <si>
    <t>1er Skiff</t>
  </si>
  <si>
    <t>1x</t>
  </si>
  <si>
    <t>3Y</t>
  </si>
  <si>
    <t>CUVELIER Hadrien M 97.22.509</t>
  </si>
  <si>
    <t>Mindener Ruderverein 1905 / Karlsruher Rheinklub Alemannia / Volkstümlicher Wassersport Mannheim e.V.</t>
  </si>
  <si>
    <t>LUTTER Christel W 1949</t>
  </si>
  <si>
    <t>SAKKOS Alexander M 1978</t>
  </si>
  <si>
    <t>JACOBS Wolfdietrich M 1957</t>
  </si>
  <si>
    <t>CIESCHOLKA Claudia W 1973</t>
  </si>
  <si>
    <t>SCHULDT Monika W 1971</t>
  </si>
  <si>
    <t>RCNV</t>
  </si>
  <si>
    <t>RIGO Jean-Marie M 50.22.501</t>
  </si>
  <si>
    <t>BUSCHEMAN Angélique W 72.22.501</t>
  </si>
  <si>
    <t>BOUVET Franck M 65 22 505</t>
  </si>
  <si>
    <t>GTRV Neuwied</t>
  </si>
  <si>
    <t>MÜLLER Markus M 1982</t>
  </si>
  <si>
    <t>VERHOEVEN Stefan M 1985</t>
  </si>
  <si>
    <t>NISCHKE Frederike W 1989</t>
  </si>
  <si>
    <t>CRB</t>
  </si>
  <si>
    <t>JANSSENS Michel M 59.22.502</t>
  </si>
  <si>
    <t>DE SCHRIJVER Fabrice M 66.22.508</t>
  </si>
  <si>
    <t>HEINZ Augustin M 89.22.504</t>
  </si>
  <si>
    <t>CAPELLE Emilie W 81.22.509</t>
  </si>
  <si>
    <t>Karlsruher Rheinklub Alemannia</t>
  </si>
  <si>
    <t>RATZSCH Karl-Friedrich M 1979</t>
  </si>
  <si>
    <t>NOVELLI Mariarita W 1988</t>
  </si>
  <si>
    <t>WITTELSBERGER Rita W 1984</t>
  </si>
  <si>
    <t>ECKSTEIN Johannes M 1985</t>
  </si>
  <si>
    <t>MAILE Silvia W 1986</t>
  </si>
  <si>
    <t>8+</t>
  </si>
  <si>
    <t>UNL</t>
  </si>
  <si>
    <t>PEROT Vincent M 91.22.514    MATAGNE Jérôme M 84.22.503</t>
  </si>
  <si>
    <t>LEVAUX Louis M 00.22.502 
MAGIS Julien M 91.22.507</t>
  </si>
  <si>
    <t>VERHOEVEN Germain M 94.22.506    LEJEUNE Zacharie M 06.22.510</t>
  </si>
  <si>
    <t>DUVIVIER Antoine M 01.22.502 
DECOSTER Flavio M 01.22.511</t>
  </si>
  <si>
    <t>GOB Anne-Marie W 55.22.507</t>
  </si>
  <si>
    <t>DUPONT Xavier M 65.22.515</t>
  </si>
  <si>
    <t>NIX Marie-France W 72.22.517</t>
  </si>
  <si>
    <t>1er 2X</t>
  </si>
  <si>
    <t>2x</t>
  </si>
  <si>
    <t>KERVYN Emanuel M 76.22.514</t>
  </si>
  <si>
    <t>DENALE Ludovic M 78.22.509</t>
  </si>
  <si>
    <t>GACKI Roman M 03.22.504</t>
  </si>
  <si>
    <t>BILLE Antoine M 03.22.505</t>
  </si>
  <si>
    <t>Bonner Ruderverein 1882 e.V.</t>
  </si>
  <si>
    <t>BEHR Walter M 1950</t>
  </si>
  <si>
    <t xml:space="preserve">RSNM </t>
  </si>
  <si>
    <t>WATHIEU Etienne M 63.22.504</t>
  </si>
  <si>
    <t>WILIQUET Muriel W 72.22.503</t>
  </si>
  <si>
    <t>THEUNISSEN Philippe M 56.22.503</t>
  </si>
  <si>
    <t>HEINZ Jean-Carl M 52.22.503</t>
  </si>
  <si>
    <t>HAAGMANS Michel M 50.22.504</t>
  </si>
  <si>
    <t>FORTUNATO Fulvio M 49.22.501</t>
  </si>
  <si>
    <t>RSNM</t>
  </si>
  <si>
    <t>WENRIC Philippe M 57.22.503</t>
  </si>
  <si>
    <t>FROLOV Georgi M 93.22.505</t>
  </si>
  <si>
    <t>NIX Christophe M 88.22.508</t>
  </si>
  <si>
    <t>ROYEN Lionel M 86.22.506</t>
  </si>
  <si>
    <t>2xPoly</t>
  </si>
  <si>
    <t>POISMANS Pierre M 53.22.505</t>
  </si>
  <si>
    <t>DOSSIN Didier M 54.22.505</t>
  </si>
  <si>
    <t>Coudray-Montceaux</t>
  </si>
  <si>
    <t>CHANOINE Teddy M 1981</t>
  </si>
  <si>
    <t>LAGANE Laurent M 1961</t>
  </si>
  <si>
    <t xml:space="preserve">Ruderverein Blankenstein-Ruhr </t>
  </si>
  <si>
    <t>GIESEN Jörg M 1968</t>
  </si>
  <si>
    <t>BROCKHAUS Dirk M 1948</t>
  </si>
  <si>
    <t>DUREK Maxim M 1991</t>
  </si>
  <si>
    <t>RYSHEUVELS Martine W 57.22.502</t>
  </si>
  <si>
    <t>NIEUWHOF Christina W 64.22.514</t>
  </si>
  <si>
    <t>CAMPOLINI Christophe M 1971</t>
  </si>
  <si>
    <t>WIRTH Daniel M 1964</t>
  </si>
  <si>
    <t>BEAUSSART Pascal M 1958</t>
  </si>
  <si>
    <t>JOST Christophe M 1978</t>
  </si>
  <si>
    <t>RAYNAUD Joseph M 1958</t>
  </si>
  <si>
    <t>RCNSM</t>
  </si>
  <si>
    <t>HENIN Pierre M 61.22.503</t>
  </si>
  <si>
    <t>Maastrichtsche Water Sportclub (MWC)</t>
  </si>
  <si>
    <t>VAN DEN AKKER Joost M 1984</t>
  </si>
  <si>
    <t>WENDT Ida W 1973</t>
  </si>
  <si>
    <t>Mülheimer Wassersport e.V.</t>
  </si>
  <si>
    <t>LOMBERG Torsten M 1970</t>
  </si>
  <si>
    <t>RSNB</t>
  </si>
  <si>
    <t>SIMENON Geneviève W 60.22.510    LAMBINET Nathalie W 80.22.506</t>
  </si>
  <si>
    <t>GAUSSIN Vinciane W 68.22.511    VAN PUYVELDE Carine W 68.22.505</t>
  </si>
  <si>
    <t>DU RANDT Jeanne W 64.22.510    MATTELET Isabelle W 63.22.506</t>
  </si>
  <si>
    <t>STAATS Roger M 56.22.507    CHARLIER Pierre M 80.22.510</t>
  </si>
  <si>
    <t>DEMOLCatherine W 61.22.516</t>
  </si>
  <si>
    <t>McNAMARA Michael M 57.22.505</t>
  </si>
  <si>
    <t>TOUSSAINT Sandra W 70.22.501</t>
  </si>
  <si>
    <t>LAUSBERG Marie-Eve W 74.22.507</t>
  </si>
  <si>
    <t>MORE Jean-Francois M 88.22.511</t>
  </si>
  <si>
    <t>NYS Vincent M 59.22.505</t>
  </si>
  <si>
    <t>DNF</t>
  </si>
  <si>
    <t xml:space="preserve">Kölner Club </t>
  </si>
  <si>
    <t>SCHAFER Christoph M 1975</t>
  </si>
  <si>
    <t>Marathon 4 Tours</t>
  </si>
  <si>
    <t>1er 4T</t>
  </si>
  <si>
    <t>ROTERMUND Aris M 2006</t>
  </si>
  <si>
    <t>code couleurs:</t>
  </si>
  <si>
    <t>Inscriptions tardives</t>
  </si>
  <si>
    <t>Forfaits</t>
  </si>
  <si>
    <t>modifications</t>
  </si>
  <si>
    <t>64e MARATHON INTERNATIONAL de la MEUSE
Samedi 15 Octobre 2022
R E S U L T A T S</t>
  </si>
  <si>
    <t>1er C3x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</si>
</sst>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72C4"/>
      </left>
      <right/>
      <top style="thin">
        <color rgb="FF4472C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indexed="6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2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1" fontId="3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4" fillId="3" borderId="6" xfId="0" applyFont="1" applyFill="1" applyBorder="1" applyAlignment="1">
      <alignment horizontal="center" vertical="center"/>
    </xf>
    <xf numFmtId="21" fontId="3" fillId="4" borderId="3" xfId="0" applyNumberFormat="1" applyFont="1" applyFill="1" applyBorder="1" applyAlignment="1">
      <alignment horizontal="center" vertical="center"/>
    </xf>
    <xf numFmtId="21" fontId="3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21" fontId="6" fillId="0" borderId="8" xfId="0" applyNumberFormat="1" applyFont="1" applyBorder="1" applyAlignment="1">
      <alignment horizontal="center" vertical="center" wrapText="1"/>
    </xf>
    <xf numFmtId="21" fontId="6" fillId="5" borderId="9" xfId="0" applyNumberFormat="1" applyFont="1" applyFill="1" applyBorder="1" applyAlignment="1">
      <alignment horizontal="center" vertical="center" wrapText="1"/>
    </xf>
    <xf numFmtId="21" fontId="6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21" fontId="6" fillId="5" borderId="8" xfId="0" applyNumberFormat="1" applyFont="1" applyFill="1" applyBorder="1" applyAlignment="1">
      <alignment horizontal="center" vertical="center" wrapText="1"/>
    </xf>
    <xf numFmtId="21" fontId="6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21" fontId="6" fillId="5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21" fontId="3" fillId="7" borderId="3" xfId="0" applyNumberFormat="1" applyFont="1" applyFill="1" applyBorder="1" applyAlignment="1">
      <alignment horizontal="center" vertical="center"/>
    </xf>
    <xf numFmtId="21" fontId="6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1" fontId="3" fillId="4" borderId="1" xfId="0" applyNumberFormat="1" applyFont="1" applyFill="1" applyBorder="1" applyAlignment="1">
      <alignment horizontal="center" vertical="center"/>
    </xf>
    <xf numFmtId="21" fontId="3" fillId="3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1" fontId="2" fillId="2" borderId="7" xfId="0" applyNumberFormat="1" applyFont="1" applyFill="1" applyBorder="1" applyAlignment="1">
      <alignment horizontal="center" vertical="center" wrapText="1"/>
    </xf>
    <xf numFmtId="21" fontId="2" fillId="2" borderId="1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8" borderId="0" xfId="0" applyFill="1"/>
    <xf numFmtId="0" fontId="1" fillId="6" borderId="0" xfId="0" applyFont="1" applyFill="1"/>
    <xf numFmtId="0" fontId="5" fillId="0" borderId="17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1" fontId="6" fillId="0" borderId="4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21" fontId="6" fillId="0" borderId="16" xfId="0" applyNumberFormat="1" applyFont="1" applyBorder="1" applyAlignment="1">
      <alignment horizontal="center" vertical="center" wrapText="1"/>
    </xf>
    <xf numFmtId="2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2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1" fontId="6" fillId="5" borderId="20" xfId="0" applyNumberFormat="1" applyFont="1" applyFill="1" applyBorder="1" applyAlignment="1">
      <alignment horizontal="center" vertical="center" wrapText="1"/>
    </xf>
    <xf numFmtId="21" fontId="6" fillId="0" borderId="19" xfId="0" applyNumberFormat="1" applyFont="1" applyBorder="1" applyAlignment="1">
      <alignment horizontal="center" vertical="center" wrapText="1"/>
    </xf>
    <xf numFmtId="21" fontId="6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/>
    <xf numFmtId="0" fontId="0" fillId="0" borderId="15" xfId="0" applyBorder="1" applyAlignment="1"/>
    <xf numFmtId="0" fontId="9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21" fontId="2" fillId="2" borderId="17" xfId="0" applyNumberFormat="1" applyFont="1" applyFill="1" applyBorder="1" applyAlignment="1">
      <alignment horizontal="center" vertical="center" wrapText="1"/>
    </xf>
    <xf numFmtId="21" fontId="2" fillId="2" borderId="21" xfId="0" applyNumberFormat="1" applyFont="1" applyFill="1" applyBorder="1" applyAlignment="1">
      <alignment horizontal="center" vertical="center" wrapText="1"/>
    </xf>
    <xf numFmtId="21" fontId="2" fillId="2" borderId="2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21" fontId="13" fillId="2" borderId="23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1" fontId="6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445613</xdr:colOff>
      <xdr:row>0</xdr:row>
      <xdr:rowOff>100264</xdr:rowOff>
    </xdr:from>
    <xdr:to>
      <xdr:col>6</xdr:col>
      <xdr:colOff>353817</xdr:colOff>
      <xdr:row>0</xdr:row>
      <xdr:rowOff>719100</xdr:rowOff>
    </xdr:to>
    <xdr:pic>
      <xdr:nvPicPr>
        <xdr:cNvPr id="2" name="Picture 2" descr="Logo RSNM bricolé">
          <a:extLst>
            <a:ext uri="{FF2B5EF4-FFF2-40B4-BE49-F238E27FC236}">
              <a16:creationId xmlns:a16="http://schemas.microsoft.com/office/drawing/2014/main" id="{477AD147-9B1F-4E42-B96B-56E6D8B5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613" y="100264"/>
          <a:ext cx="1701800" cy="618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CD3C-E648-5142-8339-68530B1227A2}">
  <dimension ref="A1:V40"/>
  <sheetViews>
    <sheetView tabSelected="1" zoomScale="114" zoomScaleNormal="114" workbookViewId="0">
      <selection activeCell="M3" sqref="M3:O33"/>
    </sheetView>
  </sheetViews>
  <sheetFormatPr baseColWidth="10" defaultRowHeight="16" x14ac:dyDescent="0.2"/>
  <cols>
    <col min="1" max="1" width="6.83203125" style="2" customWidth="1"/>
    <col min="2" max="2" width="8.6640625" customWidth="1"/>
    <col min="3" max="3" width="10.5" hidden="1" customWidth="1"/>
    <col min="4" max="4" width="10.83203125" hidden="1" customWidth="1"/>
    <col min="5" max="5" width="0.1640625" hidden="1" customWidth="1"/>
    <col min="6" max="6" width="8" style="46" customWidth="1"/>
    <col min="7" max="7" width="17.83203125" style="50" customWidth="1"/>
    <col min="8" max="8" width="9.5" style="51" hidden="1" customWidth="1"/>
    <col min="9" max="12" width="9.5" hidden="1" customWidth="1"/>
    <col min="13" max="15" width="8.5" customWidth="1"/>
    <col min="16" max="18" width="12.6640625" style="50" customWidth="1"/>
    <col min="19" max="19" width="12" style="50" customWidth="1"/>
    <col min="20" max="20" width="11.33203125" style="50" customWidth="1"/>
    <col min="22" max="22" width="0" hidden="1" customWidth="1"/>
  </cols>
  <sheetData>
    <row r="1" spans="1:22" ht="64" customHeight="1" x14ac:dyDescent="0.2">
      <c r="A1" s="69" t="s">
        <v>151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2" s="62" customFormat="1" ht="38" customHeight="1" thickBot="1" x14ac:dyDescent="0.25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60" t="s">
        <v>15</v>
      </c>
      <c r="Q2" s="60" t="s">
        <v>16</v>
      </c>
      <c r="R2" s="60" t="s">
        <v>17</v>
      </c>
      <c r="S2" s="60" t="s">
        <v>18</v>
      </c>
      <c r="T2" s="61" t="s">
        <v>19</v>
      </c>
      <c r="V2" s="3">
        <v>0.48854166666666665</v>
      </c>
    </row>
    <row r="3" spans="1:22" ht="26" x14ac:dyDescent="0.2">
      <c r="A3" s="15">
        <v>1</v>
      </c>
      <c r="B3" s="4"/>
      <c r="C3" s="5">
        <v>11</v>
      </c>
      <c r="D3" s="6">
        <v>0.50725694444444447</v>
      </c>
      <c r="E3" s="7">
        <v>0.5072916666666667</v>
      </c>
      <c r="F3" s="8" t="s">
        <v>20</v>
      </c>
      <c r="G3" s="9" t="s">
        <v>21</v>
      </c>
      <c r="H3" s="10">
        <v>4.4374999999999998E-2</v>
      </c>
      <c r="I3" s="10">
        <v>7.0335648148148147E-2</v>
      </c>
      <c r="J3" s="10">
        <v>9.6261574074074083E-2</v>
      </c>
      <c r="K3" s="10">
        <v>0.1232638888888889</v>
      </c>
      <c r="L3" s="11">
        <v>0.15037037037037038</v>
      </c>
      <c r="M3" s="12">
        <f>V$2+L3</f>
        <v>0.63891203703703703</v>
      </c>
      <c r="N3" s="13">
        <f t="shared" ref="N3:N32" si="0">M3-E3</f>
        <v>0.13162037037037033</v>
      </c>
      <c r="O3" s="14">
        <f t="shared" ref="O3:O32" si="1">N3/5</f>
        <v>2.6324074074074066E-2</v>
      </c>
      <c r="P3" s="72" t="s">
        <v>22</v>
      </c>
      <c r="Q3" s="72" t="s">
        <v>23</v>
      </c>
      <c r="R3" s="73"/>
      <c r="S3" s="74"/>
      <c r="T3" s="75"/>
    </row>
    <row r="4" spans="1:22" ht="26" x14ac:dyDescent="0.2">
      <c r="A4" s="15">
        <f>1+A3</f>
        <v>2</v>
      </c>
      <c r="B4" s="16" t="s">
        <v>24</v>
      </c>
      <c r="C4" s="17">
        <v>3</v>
      </c>
      <c r="D4" s="6">
        <v>0.49313657407407407</v>
      </c>
      <c r="E4" s="3">
        <v>0.49317129629629625</v>
      </c>
      <c r="F4" s="8" t="s">
        <v>25</v>
      </c>
      <c r="G4" s="9" t="s">
        <v>26</v>
      </c>
      <c r="H4" s="10">
        <v>3.4756944444444444E-2</v>
      </c>
      <c r="I4" s="10">
        <v>6.5798611111111113E-2</v>
      </c>
      <c r="J4" s="10">
        <v>9.7673611111111114E-2</v>
      </c>
      <c r="K4" s="18">
        <v>0.1304976851851852</v>
      </c>
      <c r="L4" s="19">
        <v>0.16268518518518518</v>
      </c>
      <c r="M4" s="12">
        <f t="shared" ref="M4:M32" si="2">V$2+L4</f>
        <v>0.65122685185185181</v>
      </c>
      <c r="N4" s="20">
        <f t="shared" si="0"/>
        <v>0.15805555555555556</v>
      </c>
      <c r="O4" s="21">
        <f t="shared" si="1"/>
        <v>3.1611111111111111E-2</v>
      </c>
      <c r="P4" s="73" t="s">
        <v>27</v>
      </c>
      <c r="Q4" s="73"/>
      <c r="R4" s="73"/>
      <c r="S4" s="73"/>
      <c r="T4" s="75"/>
    </row>
    <row r="5" spans="1:22" ht="28" x14ac:dyDescent="0.2">
      <c r="A5" s="15">
        <f t="shared" ref="A5:A32" si="3">1+A4</f>
        <v>3</v>
      </c>
      <c r="B5" s="22" t="s">
        <v>28</v>
      </c>
      <c r="C5" s="17">
        <v>31</v>
      </c>
      <c r="D5" s="6">
        <v>0.53414351851851849</v>
      </c>
      <c r="E5" s="7">
        <v>0.53414351851851849</v>
      </c>
      <c r="F5" s="8" t="s">
        <v>29</v>
      </c>
      <c r="G5" s="23" t="s">
        <v>30</v>
      </c>
      <c r="H5" s="10">
        <v>6.8356481481481476E-2</v>
      </c>
      <c r="I5" s="10">
        <v>9.1331018518518506E-2</v>
      </c>
      <c r="J5" s="21">
        <v>0.11494212962962963</v>
      </c>
      <c r="K5" s="10">
        <v>0.13930555555555554</v>
      </c>
      <c r="L5" s="24">
        <v>0.16319444444444445</v>
      </c>
      <c r="M5" s="12">
        <f t="shared" si="2"/>
        <v>0.65173611111111107</v>
      </c>
      <c r="N5" s="20">
        <f t="shared" si="0"/>
        <v>0.11759259259259258</v>
      </c>
      <c r="O5" s="21">
        <f t="shared" si="1"/>
        <v>2.3518518518518515E-2</v>
      </c>
      <c r="P5" s="73" t="s">
        <v>31</v>
      </c>
      <c r="Q5" s="73" t="s">
        <v>32</v>
      </c>
      <c r="R5" s="73" t="s">
        <v>33</v>
      </c>
      <c r="S5" s="73" t="s">
        <v>34</v>
      </c>
      <c r="T5" s="28"/>
    </row>
    <row r="6" spans="1:22" ht="42" x14ac:dyDescent="0.2">
      <c r="A6" s="15">
        <f t="shared" si="3"/>
        <v>4</v>
      </c>
      <c r="B6" s="16" t="s">
        <v>35</v>
      </c>
      <c r="C6" s="17">
        <v>25</v>
      </c>
      <c r="D6" s="6">
        <v>0.51995370370370375</v>
      </c>
      <c r="E6" s="7">
        <v>0.51990740740740737</v>
      </c>
      <c r="F6" s="8" t="s">
        <v>36</v>
      </c>
      <c r="G6" s="9" t="s">
        <v>37</v>
      </c>
      <c r="H6" s="10">
        <v>5.6712962962962965E-2</v>
      </c>
      <c r="I6" s="10">
        <v>8.3159722222222218E-2</v>
      </c>
      <c r="J6" s="21">
        <v>0.11042824074074074</v>
      </c>
      <c r="K6" s="10">
        <v>0.13716435185185186</v>
      </c>
      <c r="L6" s="19">
        <v>0.16354166666666667</v>
      </c>
      <c r="M6" s="12">
        <f t="shared" si="2"/>
        <v>0.65208333333333335</v>
      </c>
      <c r="N6" s="20">
        <f t="shared" si="0"/>
        <v>0.13217592592592597</v>
      </c>
      <c r="O6" s="21">
        <f t="shared" si="1"/>
        <v>2.6435185185185194E-2</v>
      </c>
      <c r="P6" s="73" t="s">
        <v>38</v>
      </c>
      <c r="Q6" s="73" t="s">
        <v>39</v>
      </c>
      <c r="R6" s="73" t="s">
        <v>40</v>
      </c>
      <c r="S6" s="73" t="s">
        <v>41</v>
      </c>
      <c r="T6" s="28" t="s">
        <v>42</v>
      </c>
    </row>
    <row r="7" spans="1:22" ht="41" customHeight="1" x14ac:dyDescent="0.2">
      <c r="A7" s="15">
        <f t="shared" si="3"/>
        <v>5</v>
      </c>
      <c r="B7" s="22" t="s">
        <v>152</v>
      </c>
      <c r="C7" s="17">
        <v>14</v>
      </c>
      <c r="D7" s="6">
        <v>0.5098611111111111</v>
      </c>
      <c r="E7" s="7">
        <v>0.50983796296296291</v>
      </c>
      <c r="F7" s="25" t="s">
        <v>43</v>
      </c>
      <c r="G7" s="23" t="s">
        <v>44</v>
      </c>
      <c r="H7" s="10">
        <v>4.9942129629629628E-2</v>
      </c>
      <c r="I7" s="10">
        <v>7.8171296296296308E-2</v>
      </c>
      <c r="J7" s="21">
        <v>0.10798611111111112</v>
      </c>
      <c r="K7" s="10">
        <v>0.13702546296296295</v>
      </c>
      <c r="L7" s="11">
        <v>0.16640046296296296</v>
      </c>
      <c r="M7" s="12">
        <f t="shared" si="2"/>
        <v>0.65494212962962961</v>
      </c>
      <c r="N7" s="20">
        <f t="shared" si="0"/>
        <v>0.1451041666666667</v>
      </c>
      <c r="O7" s="21">
        <f t="shared" si="1"/>
        <v>2.9020833333333339E-2</v>
      </c>
      <c r="P7" s="72" t="s">
        <v>45</v>
      </c>
      <c r="Q7" s="73" t="s">
        <v>46</v>
      </c>
      <c r="R7" s="72" t="s">
        <v>47</v>
      </c>
      <c r="S7" s="73"/>
      <c r="T7" s="28"/>
    </row>
    <row r="8" spans="1:22" ht="43" customHeight="1" x14ac:dyDescent="0.2">
      <c r="A8" s="15">
        <f t="shared" si="3"/>
        <v>6</v>
      </c>
      <c r="B8" s="16" t="s">
        <v>48</v>
      </c>
      <c r="C8" s="17">
        <v>16</v>
      </c>
      <c r="D8" s="6">
        <v>0.51347222222222222</v>
      </c>
      <c r="E8" s="7">
        <v>0.51342592592592595</v>
      </c>
      <c r="F8" s="8" t="s">
        <v>49</v>
      </c>
      <c r="G8" s="9" t="s">
        <v>50</v>
      </c>
      <c r="H8" s="10">
        <v>5.3043981481481484E-2</v>
      </c>
      <c r="I8" s="10">
        <v>8.0578703703703694E-2</v>
      </c>
      <c r="J8" s="21">
        <v>0.10892361111111111</v>
      </c>
      <c r="K8" s="10">
        <v>0.13765046296296296</v>
      </c>
      <c r="L8" s="11">
        <v>0.16673611111111111</v>
      </c>
      <c r="M8" s="12">
        <f t="shared" si="2"/>
        <v>0.65527777777777774</v>
      </c>
      <c r="N8" s="20">
        <f t="shared" si="0"/>
        <v>0.14185185185185178</v>
      </c>
      <c r="O8" s="21">
        <f t="shared" si="1"/>
        <v>2.8370370370370358E-2</v>
      </c>
      <c r="P8" s="72" t="s">
        <v>51</v>
      </c>
      <c r="Q8" s="72"/>
      <c r="R8" s="72"/>
      <c r="S8" s="72"/>
      <c r="T8" s="28"/>
    </row>
    <row r="9" spans="1:22" ht="98" x14ac:dyDescent="0.2">
      <c r="A9" s="15">
        <f t="shared" si="3"/>
        <v>7</v>
      </c>
      <c r="B9" s="26"/>
      <c r="C9" s="27">
        <v>9</v>
      </c>
      <c r="D9" s="6">
        <v>0.50636574074074081</v>
      </c>
      <c r="E9" s="3">
        <v>0.50636574074074081</v>
      </c>
      <c r="F9" s="8" t="s">
        <v>36</v>
      </c>
      <c r="G9" s="23" t="s">
        <v>52</v>
      </c>
      <c r="H9" s="10">
        <v>4.6469907407407411E-2</v>
      </c>
      <c r="I9" s="10">
        <v>7.5416666666666674E-2</v>
      </c>
      <c r="J9" s="10">
        <v>0.10608796296296297</v>
      </c>
      <c r="K9" s="10">
        <v>0.13646990740740741</v>
      </c>
      <c r="L9" s="11">
        <v>0.16685185185185183</v>
      </c>
      <c r="M9" s="12">
        <f t="shared" si="2"/>
        <v>0.65539351851851846</v>
      </c>
      <c r="N9" s="20">
        <f t="shared" si="0"/>
        <v>0.14902777777777765</v>
      </c>
      <c r="O9" s="21">
        <f t="shared" si="1"/>
        <v>2.980555555555553E-2</v>
      </c>
      <c r="P9" s="72" t="s">
        <v>53</v>
      </c>
      <c r="Q9" s="72" t="s">
        <v>54</v>
      </c>
      <c r="R9" s="72" t="s">
        <v>55</v>
      </c>
      <c r="S9" s="76" t="s">
        <v>56</v>
      </c>
      <c r="T9" s="28" t="s">
        <v>57</v>
      </c>
    </row>
    <row r="10" spans="1:22" ht="48" customHeight="1" x14ac:dyDescent="0.2">
      <c r="A10" s="15">
        <f t="shared" si="3"/>
        <v>8</v>
      </c>
      <c r="B10" s="4"/>
      <c r="C10" s="17">
        <v>12</v>
      </c>
      <c r="D10" s="6">
        <v>0.50807870370370367</v>
      </c>
      <c r="E10" s="7">
        <v>0.50810185185185186</v>
      </c>
      <c r="F10" s="25" t="s">
        <v>43</v>
      </c>
      <c r="G10" s="23" t="s">
        <v>58</v>
      </c>
      <c r="H10" s="10">
        <v>4.9236111111111112E-2</v>
      </c>
      <c r="I10" s="10">
        <v>7.8668981481481479E-2</v>
      </c>
      <c r="J10" s="21">
        <v>0.10929398148148149</v>
      </c>
      <c r="K10" s="18">
        <v>0.13969907407407409</v>
      </c>
      <c r="L10" s="11">
        <v>0.17041666666666666</v>
      </c>
      <c r="M10" s="12">
        <f t="shared" si="2"/>
        <v>0.65895833333333331</v>
      </c>
      <c r="N10" s="20">
        <f t="shared" si="0"/>
        <v>0.15085648148148145</v>
      </c>
      <c r="O10" s="21">
        <f t="shared" si="1"/>
        <v>3.017129629629629E-2</v>
      </c>
      <c r="P10" s="73" t="s">
        <v>59</v>
      </c>
      <c r="Q10" s="74" t="s">
        <v>60</v>
      </c>
      <c r="R10" s="72" t="s">
        <v>61</v>
      </c>
      <c r="S10" s="72"/>
      <c r="T10" s="28"/>
    </row>
    <row r="11" spans="1:22" ht="39" x14ac:dyDescent="0.2">
      <c r="A11" s="15">
        <f t="shared" si="3"/>
        <v>9</v>
      </c>
      <c r="B11" s="4"/>
      <c r="C11" s="17">
        <v>22</v>
      </c>
      <c r="D11" s="6">
        <v>0.51900462962962968</v>
      </c>
      <c r="E11" s="7">
        <v>0.51898148148148149</v>
      </c>
      <c r="F11" s="25" t="s">
        <v>43</v>
      </c>
      <c r="G11" s="9" t="s">
        <v>62</v>
      </c>
      <c r="H11" s="10">
        <v>5.7453703703703701E-2</v>
      </c>
      <c r="I11" s="10">
        <v>8.5289351851851838E-2</v>
      </c>
      <c r="J11" s="21">
        <v>0.11331018518518519</v>
      </c>
      <c r="K11" s="10">
        <v>0.14195601851851852</v>
      </c>
      <c r="L11" s="21">
        <v>0.17065972222222223</v>
      </c>
      <c r="M11" s="12">
        <f t="shared" si="2"/>
        <v>0.65920138888888891</v>
      </c>
      <c r="N11" s="20">
        <f t="shared" si="0"/>
        <v>0.14021990740740742</v>
      </c>
      <c r="O11" s="21">
        <f t="shared" si="1"/>
        <v>2.8043981481481482E-2</v>
      </c>
      <c r="P11" s="72" t="s">
        <v>63</v>
      </c>
      <c r="Q11" s="72" t="s">
        <v>64</v>
      </c>
      <c r="R11" s="72" t="s">
        <v>65</v>
      </c>
      <c r="S11" s="72"/>
      <c r="T11" s="28"/>
    </row>
    <row r="12" spans="1:22" ht="53" customHeight="1" x14ac:dyDescent="0.2">
      <c r="A12" s="15">
        <f t="shared" si="3"/>
        <v>10</v>
      </c>
      <c r="B12" s="4"/>
      <c r="C12" s="17">
        <v>29</v>
      </c>
      <c r="D12" s="6">
        <v>0.52579861111111115</v>
      </c>
      <c r="E12" s="7">
        <v>0.52581018518518519</v>
      </c>
      <c r="F12" s="8" t="s">
        <v>29</v>
      </c>
      <c r="G12" s="23" t="s">
        <v>66</v>
      </c>
      <c r="H12" s="10">
        <v>6.2303240740740735E-2</v>
      </c>
      <c r="I12" s="10">
        <v>8.8229166666666678E-2</v>
      </c>
      <c r="J12" s="21">
        <v>0.11575231481481481</v>
      </c>
      <c r="K12" s="10">
        <v>0.14344907407407406</v>
      </c>
      <c r="L12" s="12">
        <v>0.17082175925925924</v>
      </c>
      <c r="M12" s="12">
        <f t="shared" si="2"/>
        <v>0.65936342592592589</v>
      </c>
      <c r="N12" s="20">
        <f t="shared" si="0"/>
        <v>0.13355324074074071</v>
      </c>
      <c r="O12" s="21">
        <f t="shared" si="1"/>
        <v>2.6710648148148143E-2</v>
      </c>
      <c r="P12" s="72" t="s">
        <v>67</v>
      </c>
      <c r="Q12" s="72" t="s">
        <v>68</v>
      </c>
      <c r="R12" s="72" t="s">
        <v>69</v>
      </c>
      <c r="S12" s="72" t="s">
        <v>70</v>
      </c>
      <c r="T12" s="28"/>
    </row>
    <row r="13" spans="1:22" ht="39" x14ac:dyDescent="0.2">
      <c r="A13" s="15">
        <f t="shared" si="3"/>
        <v>11</v>
      </c>
      <c r="B13" s="4"/>
      <c r="C13" s="17">
        <v>20</v>
      </c>
      <c r="D13" s="6">
        <v>0.51616898148148149</v>
      </c>
      <c r="E13" s="7">
        <v>0.51620370370370372</v>
      </c>
      <c r="F13" s="8" t="s">
        <v>36</v>
      </c>
      <c r="G13" s="9" t="s">
        <v>71</v>
      </c>
      <c r="H13" s="10">
        <v>5.5428240740740743E-2</v>
      </c>
      <c r="I13" s="10">
        <v>8.4293981481481484E-2</v>
      </c>
      <c r="J13" s="21">
        <v>0.11354166666666667</v>
      </c>
      <c r="K13" s="10">
        <v>0.14373842592592592</v>
      </c>
      <c r="L13" s="21">
        <v>0.1744097222222222</v>
      </c>
      <c r="M13" s="12">
        <f t="shared" si="2"/>
        <v>0.66295138888888883</v>
      </c>
      <c r="N13" s="20">
        <f t="shared" si="0"/>
        <v>0.14674768518518511</v>
      </c>
      <c r="O13" s="21">
        <f t="shared" si="1"/>
        <v>2.9349537037037021E-2</v>
      </c>
      <c r="P13" s="72" t="s">
        <v>72</v>
      </c>
      <c r="Q13" s="72" t="s">
        <v>73</v>
      </c>
      <c r="R13" s="72" t="s">
        <v>74</v>
      </c>
      <c r="S13" s="72" t="s">
        <v>75</v>
      </c>
      <c r="T13" s="28" t="s">
        <v>76</v>
      </c>
    </row>
    <row r="14" spans="1:22" ht="89" customHeight="1" x14ac:dyDescent="0.2">
      <c r="A14" s="15">
        <f t="shared" si="3"/>
        <v>12</v>
      </c>
      <c r="B14" s="22"/>
      <c r="C14" s="17">
        <v>32</v>
      </c>
      <c r="D14" s="6">
        <v>0.53636574074074073</v>
      </c>
      <c r="E14" s="7">
        <v>0.53634259259259254</v>
      </c>
      <c r="F14" s="8" t="s">
        <v>77</v>
      </c>
      <c r="G14" s="9" t="s">
        <v>78</v>
      </c>
      <c r="H14" s="10">
        <v>7.1458333333333332E-2</v>
      </c>
      <c r="I14" s="10">
        <v>9.6030092592592597E-2</v>
      </c>
      <c r="J14" s="21">
        <v>0.12159722222222223</v>
      </c>
      <c r="K14" s="10">
        <v>0.14791666666666667</v>
      </c>
      <c r="L14" s="21">
        <v>0.17452546296296298</v>
      </c>
      <c r="M14" s="12">
        <f t="shared" si="2"/>
        <v>0.66306712962962966</v>
      </c>
      <c r="N14" s="20">
        <f t="shared" si="0"/>
        <v>0.12672453703703712</v>
      </c>
      <c r="O14" s="21">
        <f t="shared" si="1"/>
        <v>2.5344907407407424E-2</v>
      </c>
      <c r="P14" s="72" t="s">
        <v>79</v>
      </c>
      <c r="Q14" s="72" t="s">
        <v>80</v>
      </c>
      <c r="R14" s="72" t="s">
        <v>81</v>
      </c>
      <c r="S14" s="72" t="s">
        <v>82</v>
      </c>
      <c r="T14" s="28" t="s">
        <v>83</v>
      </c>
    </row>
    <row r="15" spans="1:22" ht="39" x14ac:dyDescent="0.2">
      <c r="A15" s="15">
        <f t="shared" si="3"/>
        <v>13</v>
      </c>
      <c r="B15" s="4"/>
      <c r="C15" s="17">
        <v>5</v>
      </c>
      <c r="D15" s="6">
        <v>0.49798611111111107</v>
      </c>
      <c r="E15" s="3">
        <v>0.4980324074074074</v>
      </c>
      <c r="F15" s="8" t="s">
        <v>20</v>
      </c>
      <c r="G15" s="9" t="s">
        <v>78</v>
      </c>
      <c r="H15" s="10">
        <v>4.130787037037037E-2</v>
      </c>
      <c r="I15" s="10">
        <v>7.3310185185185187E-2</v>
      </c>
      <c r="J15" s="10">
        <v>0.10641203703703704</v>
      </c>
      <c r="K15" s="18">
        <v>0.14053240740740741</v>
      </c>
      <c r="L15" s="12">
        <v>0.17636574074074074</v>
      </c>
      <c r="M15" s="12">
        <f t="shared" si="2"/>
        <v>0.66490740740740739</v>
      </c>
      <c r="N15" s="20">
        <f t="shared" si="0"/>
        <v>0.166875</v>
      </c>
      <c r="O15" s="21">
        <f t="shared" si="1"/>
        <v>3.3375000000000002E-2</v>
      </c>
      <c r="P15" s="72" t="s">
        <v>84</v>
      </c>
      <c r="Q15" s="72" t="s">
        <v>85</v>
      </c>
      <c r="R15" s="72"/>
      <c r="S15" s="72"/>
      <c r="T15" s="28"/>
    </row>
    <row r="16" spans="1:22" ht="48" customHeight="1" x14ac:dyDescent="0.2">
      <c r="A16" s="15">
        <f t="shared" si="3"/>
        <v>14</v>
      </c>
      <c r="B16" s="16" t="s">
        <v>86</v>
      </c>
      <c r="C16" s="17">
        <v>26</v>
      </c>
      <c r="D16" s="6">
        <v>0.52133101851851849</v>
      </c>
      <c r="E16" s="7">
        <v>0.52129629629629626</v>
      </c>
      <c r="F16" s="8" t="s">
        <v>87</v>
      </c>
      <c r="G16" s="9" t="s">
        <v>50</v>
      </c>
      <c r="H16" s="10">
        <v>6.084490740740741E-2</v>
      </c>
      <c r="I16" s="10">
        <v>8.8888888888888892E-2</v>
      </c>
      <c r="J16" s="21">
        <v>0.11862268518518519</v>
      </c>
      <c r="K16" s="10">
        <v>0.14832175925925925</v>
      </c>
      <c r="L16" s="21">
        <v>0.17777777777777778</v>
      </c>
      <c r="M16" s="12">
        <f t="shared" si="2"/>
        <v>0.66631944444444446</v>
      </c>
      <c r="N16" s="20">
        <f t="shared" si="0"/>
        <v>0.14502314814814821</v>
      </c>
      <c r="O16" s="21">
        <f t="shared" si="1"/>
        <v>2.9004629629629641E-2</v>
      </c>
      <c r="P16" s="72" t="s">
        <v>88</v>
      </c>
      <c r="Q16" s="72" t="s">
        <v>89</v>
      </c>
      <c r="R16" s="72"/>
      <c r="S16" s="72"/>
      <c r="T16" s="28"/>
    </row>
    <row r="17" spans="1:20" ht="26" x14ac:dyDescent="0.2">
      <c r="A17" s="15">
        <f t="shared" si="3"/>
        <v>15</v>
      </c>
      <c r="B17" s="4"/>
      <c r="C17" s="17">
        <v>28</v>
      </c>
      <c r="D17" s="6">
        <v>0.52494212962962961</v>
      </c>
      <c r="E17" s="7">
        <v>0.52488425925925919</v>
      </c>
      <c r="F17" s="8" t="s">
        <v>87</v>
      </c>
      <c r="G17" s="9" t="s">
        <v>78</v>
      </c>
      <c r="H17" s="10">
        <v>6.4641203703703701E-2</v>
      </c>
      <c r="I17" s="10">
        <v>9.3078703703703705E-2</v>
      </c>
      <c r="J17" s="10">
        <v>0.12140046296296296</v>
      </c>
      <c r="K17" s="10">
        <v>0.1499189814814815</v>
      </c>
      <c r="L17" s="12">
        <v>0.17943287037037037</v>
      </c>
      <c r="M17" s="12">
        <f t="shared" si="2"/>
        <v>0.66797453703703702</v>
      </c>
      <c r="N17" s="20">
        <f t="shared" si="0"/>
        <v>0.14309027777777783</v>
      </c>
      <c r="O17" s="21">
        <f t="shared" si="1"/>
        <v>2.8618055555555567E-2</v>
      </c>
      <c r="P17" s="72" t="s">
        <v>90</v>
      </c>
      <c r="Q17" s="72" t="s">
        <v>91</v>
      </c>
      <c r="R17" s="72"/>
      <c r="S17" s="72"/>
      <c r="T17" s="28"/>
    </row>
    <row r="18" spans="1:20" ht="39" customHeight="1" x14ac:dyDescent="0.2">
      <c r="A18" s="15">
        <f t="shared" si="3"/>
        <v>16</v>
      </c>
      <c r="B18" s="22"/>
      <c r="C18" s="17">
        <v>1</v>
      </c>
      <c r="D18" s="6">
        <v>0.48850694444444448</v>
      </c>
      <c r="E18" s="3">
        <v>0.48854166666666665</v>
      </c>
      <c r="F18" s="29" t="s">
        <v>49</v>
      </c>
      <c r="G18" s="23" t="s">
        <v>92</v>
      </c>
      <c r="H18" s="10">
        <v>3.4351851851851849E-2</v>
      </c>
      <c r="I18" s="10">
        <v>6.9386574074074073E-2</v>
      </c>
      <c r="J18" s="10">
        <v>0.10576388888888888</v>
      </c>
      <c r="K18" s="10">
        <v>0.14252314814814815</v>
      </c>
      <c r="L18" s="21">
        <v>0.17989583333333334</v>
      </c>
      <c r="M18" s="12">
        <f t="shared" si="2"/>
        <v>0.66843750000000002</v>
      </c>
      <c r="N18" s="20">
        <f t="shared" si="0"/>
        <v>0.17989583333333337</v>
      </c>
      <c r="O18" s="30">
        <f t="shared" si="1"/>
        <v>3.5979166666666673E-2</v>
      </c>
      <c r="P18" s="76" t="s">
        <v>93</v>
      </c>
      <c r="Q18" s="76"/>
      <c r="R18" s="72"/>
      <c r="S18" s="72"/>
      <c r="T18" s="75"/>
    </row>
    <row r="19" spans="1:20" ht="48" customHeight="1" x14ac:dyDescent="0.2">
      <c r="A19" s="15">
        <f t="shared" si="3"/>
        <v>17</v>
      </c>
      <c r="B19" s="4"/>
      <c r="C19" s="17">
        <v>15</v>
      </c>
      <c r="D19" s="6">
        <v>0.51005787037037031</v>
      </c>
      <c r="E19" s="7">
        <v>0.51006944444444446</v>
      </c>
      <c r="F19" s="25" t="s">
        <v>43</v>
      </c>
      <c r="G19" s="23" t="s">
        <v>94</v>
      </c>
      <c r="H19" s="10">
        <v>5.151620370370371E-2</v>
      </c>
      <c r="I19" s="10">
        <v>8.2546296296296298E-2</v>
      </c>
      <c r="J19" s="21">
        <v>0.11465277777777778</v>
      </c>
      <c r="K19" s="18">
        <v>0.14725694444444445</v>
      </c>
      <c r="L19" s="12">
        <v>0.18055555555555555</v>
      </c>
      <c r="M19" s="12">
        <f t="shared" si="2"/>
        <v>0.66909722222222223</v>
      </c>
      <c r="N19" s="20">
        <f t="shared" si="0"/>
        <v>0.15902777777777777</v>
      </c>
      <c r="O19" s="21">
        <f t="shared" si="1"/>
        <v>3.1805555555555552E-2</v>
      </c>
      <c r="P19" s="72" t="s">
        <v>95</v>
      </c>
      <c r="Q19" s="72" t="s">
        <v>96</v>
      </c>
      <c r="R19" s="72" t="s">
        <v>97</v>
      </c>
      <c r="S19" s="72"/>
      <c r="T19" s="28"/>
    </row>
    <row r="20" spans="1:20" ht="53" customHeight="1" x14ac:dyDescent="0.2">
      <c r="A20" s="15">
        <f t="shared" si="3"/>
        <v>18</v>
      </c>
      <c r="B20" s="4"/>
      <c r="C20" s="17">
        <v>7</v>
      </c>
      <c r="D20" s="6">
        <v>0.50321759259259258</v>
      </c>
      <c r="E20" s="3">
        <v>0.50324074074074077</v>
      </c>
      <c r="F20" s="25" t="s">
        <v>43</v>
      </c>
      <c r="G20" s="23" t="s">
        <v>94</v>
      </c>
      <c r="H20" s="10">
        <v>4.6724537037037044E-2</v>
      </c>
      <c r="I20" s="10">
        <v>7.9108796296296288E-2</v>
      </c>
      <c r="J20" s="10">
        <v>0.11335648148148147</v>
      </c>
      <c r="K20" s="18">
        <v>0.14770833333333333</v>
      </c>
      <c r="L20" s="12">
        <v>0.18269675925925924</v>
      </c>
      <c r="M20" s="12">
        <f t="shared" si="2"/>
        <v>0.67123842592592586</v>
      </c>
      <c r="N20" s="20">
        <f t="shared" si="0"/>
        <v>0.1679976851851851</v>
      </c>
      <c r="O20" s="21">
        <f t="shared" si="1"/>
        <v>3.3599537037037018E-2</v>
      </c>
      <c r="P20" s="72" t="s">
        <v>98</v>
      </c>
      <c r="Q20" s="72" t="s">
        <v>99</v>
      </c>
      <c r="R20" s="72" t="s">
        <v>100</v>
      </c>
      <c r="S20" s="72"/>
      <c r="T20" s="28"/>
    </row>
    <row r="21" spans="1:20" ht="55" customHeight="1" x14ac:dyDescent="0.2">
      <c r="A21" s="15">
        <f t="shared" si="3"/>
        <v>19</v>
      </c>
      <c r="B21" s="4"/>
      <c r="C21" s="17">
        <v>30</v>
      </c>
      <c r="D21" s="6">
        <v>0.52981481481481485</v>
      </c>
      <c r="E21" s="7">
        <v>0.52986111111111112</v>
      </c>
      <c r="F21" s="8" t="s">
        <v>29</v>
      </c>
      <c r="G21" s="23" t="s">
        <v>101</v>
      </c>
      <c r="H21" s="10">
        <v>6.9224537037037029E-2</v>
      </c>
      <c r="I21" s="10">
        <v>9.6851851851851856E-2</v>
      </c>
      <c r="J21" s="21">
        <v>0.12577546296296296</v>
      </c>
      <c r="K21" s="24">
        <v>0.15465277777777778</v>
      </c>
      <c r="L21" s="12">
        <v>0.18291666666666664</v>
      </c>
      <c r="M21" s="12">
        <f t="shared" si="2"/>
        <v>0.67145833333333327</v>
      </c>
      <c r="N21" s="20">
        <f t="shared" si="0"/>
        <v>0.14159722222222215</v>
      </c>
      <c r="O21" s="21">
        <f t="shared" si="1"/>
        <v>2.8319444444444432E-2</v>
      </c>
      <c r="P21" s="72" t="s">
        <v>102</v>
      </c>
      <c r="Q21" s="72" t="s">
        <v>103</v>
      </c>
      <c r="R21" s="72" t="s">
        <v>104</v>
      </c>
      <c r="S21" s="72" t="s">
        <v>105</v>
      </c>
      <c r="T21" s="28"/>
    </row>
    <row r="22" spans="1:20" ht="55" customHeight="1" x14ac:dyDescent="0.2">
      <c r="A22" s="15">
        <f t="shared" si="3"/>
        <v>20</v>
      </c>
      <c r="B22" s="4"/>
      <c r="C22" s="17">
        <v>10</v>
      </c>
      <c r="D22" s="6">
        <v>0.50668981481481479</v>
      </c>
      <c r="E22" s="7">
        <v>0.50671296296296298</v>
      </c>
      <c r="F22" s="25" t="s">
        <v>106</v>
      </c>
      <c r="G22" s="23" t="s">
        <v>94</v>
      </c>
      <c r="H22" s="10">
        <v>4.9965277777777782E-2</v>
      </c>
      <c r="I22" s="10">
        <v>8.2361111111111107E-2</v>
      </c>
      <c r="J22" s="21">
        <v>0.11626157407407407</v>
      </c>
      <c r="K22" s="10">
        <v>0.1502199074074074</v>
      </c>
      <c r="L22" s="12">
        <v>0.18306712962962965</v>
      </c>
      <c r="M22" s="12">
        <f t="shared" si="2"/>
        <v>0.67160879629629633</v>
      </c>
      <c r="N22" s="20">
        <f t="shared" si="0"/>
        <v>0.16489583333333335</v>
      </c>
      <c r="O22" s="21">
        <f t="shared" si="1"/>
        <v>3.2979166666666671E-2</v>
      </c>
      <c r="P22" s="72" t="s">
        <v>107</v>
      </c>
      <c r="Q22" s="72" t="s">
        <v>108</v>
      </c>
      <c r="R22" s="72"/>
      <c r="S22" s="72"/>
      <c r="T22" s="28"/>
    </row>
    <row r="23" spans="1:20" ht="26" x14ac:dyDescent="0.2">
      <c r="A23" s="15">
        <f t="shared" si="3"/>
        <v>21</v>
      </c>
      <c r="B23" s="4"/>
      <c r="C23" s="17">
        <v>21</v>
      </c>
      <c r="D23" s="6">
        <v>0.51858796296296295</v>
      </c>
      <c r="E23" s="7">
        <v>0.51863425925925932</v>
      </c>
      <c r="F23" s="8" t="s">
        <v>87</v>
      </c>
      <c r="G23" s="23" t="s">
        <v>109</v>
      </c>
      <c r="H23" s="10">
        <v>5.9884259259259255E-2</v>
      </c>
      <c r="I23" s="10">
        <v>8.9328703703703702E-2</v>
      </c>
      <c r="J23" s="21">
        <v>0.12063657407407408</v>
      </c>
      <c r="K23" s="10">
        <v>0.15145833333333333</v>
      </c>
      <c r="L23" s="12">
        <v>0.18332175925925928</v>
      </c>
      <c r="M23" s="12">
        <f t="shared" si="2"/>
        <v>0.67186342592592596</v>
      </c>
      <c r="N23" s="20">
        <f t="shared" si="0"/>
        <v>0.15322916666666664</v>
      </c>
      <c r="O23" s="21">
        <f t="shared" si="1"/>
        <v>3.0645833333333327E-2</v>
      </c>
      <c r="P23" s="72" t="s">
        <v>110</v>
      </c>
      <c r="Q23" s="72" t="s">
        <v>111</v>
      </c>
      <c r="R23" s="72"/>
      <c r="S23" s="72"/>
      <c r="T23" s="28"/>
    </row>
    <row r="24" spans="1:20" ht="28" x14ac:dyDescent="0.2">
      <c r="A24" s="15">
        <f t="shared" si="3"/>
        <v>22</v>
      </c>
      <c r="B24" s="4"/>
      <c r="C24" s="17">
        <v>17</v>
      </c>
      <c r="D24" s="6">
        <v>0.5154629629629629</v>
      </c>
      <c r="E24" s="7">
        <v>0.51550925925925928</v>
      </c>
      <c r="F24" s="25" t="s">
        <v>43</v>
      </c>
      <c r="G24" s="23" t="s">
        <v>112</v>
      </c>
      <c r="H24" s="10">
        <v>5.6724537037037039E-2</v>
      </c>
      <c r="I24" s="10">
        <v>8.7986111111111112E-2</v>
      </c>
      <c r="J24" s="21">
        <v>0.12082175925925925</v>
      </c>
      <c r="K24" s="31">
        <v>0.1542361111111111</v>
      </c>
      <c r="L24" s="12">
        <v>0.18626157407407407</v>
      </c>
      <c r="M24" s="12">
        <f t="shared" si="2"/>
        <v>0.67480324074074072</v>
      </c>
      <c r="N24" s="20">
        <f t="shared" si="0"/>
        <v>0.15929398148148144</v>
      </c>
      <c r="O24" s="21">
        <f t="shared" si="1"/>
        <v>3.1858796296296288E-2</v>
      </c>
      <c r="P24" s="72" t="s">
        <v>113</v>
      </c>
      <c r="Q24" s="73" t="s">
        <v>114</v>
      </c>
      <c r="R24" s="76" t="s">
        <v>115</v>
      </c>
      <c r="S24" s="76"/>
      <c r="T24" s="28"/>
    </row>
    <row r="25" spans="1:20" ht="47" customHeight="1" x14ac:dyDescent="0.2">
      <c r="A25" s="15">
        <f t="shared" si="3"/>
        <v>23</v>
      </c>
      <c r="B25" s="63"/>
      <c r="C25" s="17">
        <v>6</v>
      </c>
      <c r="D25" s="6">
        <v>0.49854166666666666</v>
      </c>
      <c r="E25" s="3">
        <v>0.49861111111111112</v>
      </c>
      <c r="F25" s="8" t="s">
        <v>87</v>
      </c>
      <c r="G25" s="23" t="s">
        <v>94</v>
      </c>
      <c r="H25" s="10">
        <v>4.2951388888888886E-2</v>
      </c>
      <c r="I25" s="10">
        <v>7.7002314814814815E-2</v>
      </c>
      <c r="J25" s="10">
        <v>0.11332175925925925</v>
      </c>
      <c r="K25" s="11">
        <v>0.14989583333333334</v>
      </c>
      <c r="L25" s="12">
        <v>0.18708333333333335</v>
      </c>
      <c r="M25" s="12">
        <f t="shared" si="2"/>
        <v>0.67562500000000003</v>
      </c>
      <c r="N25" s="20">
        <f t="shared" si="0"/>
        <v>0.17701388888888892</v>
      </c>
      <c r="O25" s="21">
        <f t="shared" si="1"/>
        <v>3.5402777777777783E-2</v>
      </c>
      <c r="P25" s="72" t="s">
        <v>116</v>
      </c>
      <c r="Q25" s="72" t="s">
        <v>117</v>
      </c>
      <c r="R25" s="72"/>
      <c r="S25" s="72"/>
      <c r="T25" s="28"/>
    </row>
    <row r="26" spans="1:20" ht="42" customHeight="1" x14ac:dyDescent="0.2">
      <c r="A26" s="15">
        <f t="shared" si="3"/>
        <v>24</v>
      </c>
      <c r="B26" s="4"/>
      <c r="C26" s="17">
        <v>8</v>
      </c>
      <c r="D26" s="32">
        <v>0.50561342592592595</v>
      </c>
      <c r="E26" s="3">
        <v>0.515162037037037</v>
      </c>
      <c r="F26" s="8" t="s">
        <v>106</v>
      </c>
      <c r="G26" s="9" t="s">
        <v>30</v>
      </c>
      <c r="H26" s="10">
        <v>5.7476851851851855E-2</v>
      </c>
      <c r="I26" s="10">
        <v>8.9212962962962952E-2</v>
      </c>
      <c r="J26" s="10">
        <v>0.12171296296296297</v>
      </c>
      <c r="K26" s="31">
        <v>0.15496527777777777</v>
      </c>
      <c r="L26" s="33">
        <v>0.18879629629629627</v>
      </c>
      <c r="M26" s="12">
        <f t="shared" si="2"/>
        <v>0.67733796296296289</v>
      </c>
      <c r="N26" s="20">
        <f t="shared" si="0"/>
        <v>0.16217592592592589</v>
      </c>
      <c r="O26" s="21">
        <f t="shared" si="1"/>
        <v>3.2435185185185178E-2</v>
      </c>
      <c r="P26" s="72" t="s">
        <v>118</v>
      </c>
      <c r="Q26" s="72" t="s">
        <v>119</v>
      </c>
      <c r="R26" s="72"/>
      <c r="S26" s="72"/>
      <c r="T26" s="28"/>
    </row>
    <row r="27" spans="1:20" ht="39" x14ac:dyDescent="0.2">
      <c r="A27" s="15">
        <f t="shared" si="3"/>
        <v>25</v>
      </c>
      <c r="B27" s="4"/>
      <c r="C27" s="17">
        <v>19</v>
      </c>
      <c r="D27" s="6">
        <v>0.51583333333333337</v>
      </c>
      <c r="E27" s="7">
        <v>0.51585648148148155</v>
      </c>
      <c r="F27" s="25" t="s">
        <v>43</v>
      </c>
      <c r="G27" s="23" t="s">
        <v>109</v>
      </c>
      <c r="H27" s="10">
        <v>5.814814814814815E-2</v>
      </c>
      <c r="I27" s="10">
        <v>8.9826388888888886E-2</v>
      </c>
      <c r="J27" s="10">
        <v>0.12351851851851851</v>
      </c>
      <c r="K27" s="31">
        <v>0.15702546296296296</v>
      </c>
      <c r="L27" s="12">
        <v>0.18972222222222224</v>
      </c>
      <c r="M27" s="12">
        <f t="shared" si="2"/>
        <v>0.67826388888888889</v>
      </c>
      <c r="N27" s="20">
        <f t="shared" si="0"/>
        <v>0.16240740740740733</v>
      </c>
      <c r="O27" s="21">
        <f t="shared" si="1"/>
        <v>3.2481481481481465E-2</v>
      </c>
      <c r="P27" s="72" t="s">
        <v>120</v>
      </c>
      <c r="Q27" s="72" t="s">
        <v>121</v>
      </c>
      <c r="R27" s="72" t="s">
        <v>122</v>
      </c>
      <c r="S27" s="72"/>
      <c r="T27" s="28"/>
    </row>
    <row r="28" spans="1:20" ht="26" x14ac:dyDescent="0.2">
      <c r="A28" s="15">
        <f t="shared" si="3"/>
        <v>26</v>
      </c>
      <c r="B28" s="4"/>
      <c r="C28" s="17">
        <v>2</v>
      </c>
      <c r="D28" s="6">
        <v>0.48959490740740735</v>
      </c>
      <c r="E28" s="3">
        <v>0.48958333333333331</v>
      </c>
      <c r="F28" s="8" t="s">
        <v>25</v>
      </c>
      <c r="G28" s="9" t="s">
        <v>123</v>
      </c>
      <c r="H28" s="10">
        <v>3.7372685185185189E-2</v>
      </c>
      <c r="I28" s="10">
        <v>7.5289351851851857E-2</v>
      </c>
      <c r="J28" s="21">
        <v>0.11390046296296297</v>
      </c>
      <c r="K28" s="31">
        <v>0.1542361111111111</v>
      </c>
      <c r="L28" s="12">
        <v>0.19188657407407406</v>
      </c>
      <c r="M28" s="12">
        <f t="shared" si="2"/>
        <v>0.68042824074074071</v>
      </c>
      <c r="N28" s="20">
        <f t="shared" si="0"/>
        <v>0.19084490740740739</v>
      </c>
      <c r="O28" s="66">
        <f t="shared" si="1"/>
        <v>3.8168981481481477E-2</v>
      </c>
      <c r="P28" s="72" t="s">
        <v>124</v>
      </c>
      <c r="Q28" s="72"/>
      <c r="R28" s="72"/>
      <c r="S28" s="72"/>
      <c r="T28" s="75"/>
    </row>
    <row r="29" spans="1:20" ht="44" customHeight="1" x14ac:dyDescent="0.2">
      <c r="A29" s="15">
        <f t="shared" si="3"/>
        <v>27</v>
      </c>
      <c r="B29" s="4"/>
      <c r="C29" s="17">
        <v>18</v>
      </c>
      <c r="D29" s="6">
        <v>0.51547453703703705</v>
      </c>
      <c r="E29" s="7">
        <v>0.51550925925925928</v>
      </c>
      <c r="F29" s="8" t="s">
        <v>87</v>
      </c>
      <c r="G29" s="23" t="s">
        <v>125</v>
      </c>
      <c r="H29" s="10">
        <v>5.9097222222222225E-2</v>
      </c>
      <c r="I29" s="10">
        <v>9.3333333333333338E-2</v>
      </c>
      <c r="J29" s="10">
        <v>0.12811342592592592</v>
      </c>
      <c r="K29" s="31">
        <v>0.16328703703703704</v>
      </c>
      <c r="L29" s="12">
        <v>0.19847222222222224</v>
      </c>
      <c r="M29" s="12">
        <f t="shared" si="2"/>
        <v>0.68701388888888892</v>
      </c>
      <c r="N29" s="20">
        <f t="shared" si="0"/>
        <v>0.17150462962962965</v>
      </c>
      <c r="O29" s="21">
        <f t="shared" si="1"/>
        <v>3.4300925925925929E-2</v>
      </c>
      <c r="P29" s="72" t="s">
        <v>126</v>
      </c>
      <c r="Q29" s="72" t="s">
        <v>127</v>
      </c>
      <c r="R29" s="76"/>
      <c r="S29" s="76"/>
      <c r="T29" s="28"/>
    </row>
    <row r="30" spans="1:20" ht="28" x14ac:dyDescent="0.2">
      <c r="A30" s="15">
        <f t="shared" si="3"/>
        <v>28</v>
      </c>
      <c r="B30" s="4"/>
      <c r="C30" s="17">
        <v>4</v>
      </c>
      <c r="D30" s="6">
        <v>0.49589120370370371</v>
      </c>
      <c r="E30" s="3">
        <v>0.49583333333333335</v>
      </c>
      <c r="F30" s="8" t="s">
        <v>25</v>
      </c>
      <c r="G30" s="9" t="s">
        <v>128</v>
      </c>
      <c r="H30" s="10">
        <v>4.7060185185185184E-2</v>
      </c>
      <c r="I30" s="10">
        <v>8.5358796296296294E-2</v>
      </c>
      <c r="J30" s="10">
        <v>0.1248263888888889</v>
      </c>
      <c r="K30" s="18">
        <v>0.16402777777777777</v>
      </c>
      <c r="L30" s="12">
        <v>0.20454861111111111</v>
      </c>
      <c r="M30" s="12">
        <f t="shared" si="2"/>
        <v>0.69309027777777776</v>
      </c>
      <c r="N30" s="20">
        <f t="shared" si="0"/>
        <v>0.19725694444444442</v>
      </c>
      <c r="O30" s="21">
        <f t="shared" si="1"/>
        <v>3.9451388888888883E-2</v>
      </c>
      <c r="P30" s="72" t="s">
        <v>129</v>
      </c>
      <c r="Q30" s="72"/>
      <c r="R30" s="72"/>
      <c r="S30" s="72"/>
      <c r="T30" s="75"/>
    </row>
    <row r="31" spans="1:20" ht="98" customHeight="1" x14ac:dyDescent="0.2">
      <c r="A31" s="15">
        <f t="shared" si="3"/>
        <v>29</v>
      </c>
      <c r="B31" s="4"/>
      <c r="C31" s="17">
        <v>24</v>
      </c>
      <c r="D31" s="6">
        <v>0.51986111111111111</v>
      </c>
      <c r="E31" s="7">
        <v>0.51990740740740737</v>
      </c>
      <c r="F31" s="8" t="s">
        <v>77</v>
      </c>
      <c r="G31" s="54" t="s">
        <v>130</v>
      </c>
      <c r="H31" s="10">
        <v>6.3761574074074068E-2</v>
      </c>
      <c r="I31" s="10">
        <v>9.8217592592592592E-2</v>
      </c>
      <c r="J31" s="10">
        <v>0.1345949074074074</v>
      </c>
      <c r="K31" s="21">
        <v>0.17252314814814815</v>
      </c>
      <c r="L31" s="33">
        <v>0.21035879629629628</v>
      </c>
      <c r="M31" s="12">
        <f t="shared" si="2"/>
        <v>0.69890046296296293</v>
      </c>
      <c r="N31" s="20">
        <f t="shared" si="0"/>
        <v>0.17899305555555556</v>
      </c>
      <c r="O31" s="21">
        <f t="shared" si="1"/>
        <v>3.5798611111111114E-2</v>
      </c>
      <c r="P31" s="72" t="s">
        <v>131</v>
      </c>
      <c r="Q31" s="72" t="s">
        <v>132</v>
      </c>
      <c r="R31" s="72" t="s">
        <v>133</v>
      </c>
      <c r="S31" s="72" t="s">
        <v>134</v>
      </c>
      <c r="T31" s="28" t="s">
        <v>135</v>
      </c>
    </row>
    <row r="32" spans="1:20" ht="56" customHeight="1" x14ac:dyDescent="0.2">
      <c r="A32" s="15">
        <f t="shared" si="3"/>
        <v>30</v>
      </c>
      <c r="B32" s="4"/>
      <c r="C32" s="17">
        <v>23</v>
      </c>
      <c r="D32" s="6">
        <v>0.5191203703703704</v>
      </c>
      <c r="E32" s="7">
        <v>0.51909722222222221</v>
      </c>
      <c r="F32" s="8" t="s">
        <v>36</v>
      </c>
      <c r="G32" s="9" t="s">
        <v>78</v>
      </c>
      <c r="H32" s="55">
        <v>6.6817129629629629E-2</v>
      </c>
      <c r="I32" s="55">
        <v>0.10452546296296296</v>
      </c>
      <c r="J32" s="55">
        <v>0.14106481481481481</v>
      </c>
      <c r="K32" s="58">
        <v>0.17993055555555557</v>
      </c>
      <c r="L32" s="12">
        <v>0.21782407407407409</v>
      </c>
      <c r="M32" s="12">
        <f t="shared" si="2"/>
        <v>0.70636574074074077</v>
      </c>
      <c r="N32" s="20">
        <f t="shared" si="0"/>
        <v>0.18726851851851856</v>
      </c>
      <c r="O32" s="21">
        <f t="shared" si="1"/>
        <v>3.7453703703703711E-2</v>
      </c>
      <c r="P32" s="72" t="s">
        <v>136</v>
      </c>
      <c r="Q32" s="72" t="s">
        <v>137</v>
      </c>
      <c r="R32" s="72" t="s">
        <v>138</v>
      </c>
      <c r="S32" s="72" t="s">
        <v>139</v>
      </c>
      <c r="T32" s="28" t="s">
        <v>140</v>
      </c>
    </row>
    <row r="33" spans="1:20" ht="47" customHeight="1" x14ac:dyDescent="0.2">
      <c r="A33" s="15" t="s">
        <v>141</v>
      </c>
      <c r="B33" s="22"/>
      <c r="C33" s="34">
        <v>13</v>
      </c>
      <c r="D33" s="35">
        <v>0.5081134259259259</v>
      </c>
      <c r="E33" s="36">
        <v>0.50810185185185186</v>
      </c>
      <c r="F33" s="8" t="s">
        <v>49</v>
      </c>
      <c r="G33" s="9" t="s">
        <v>142</v>
      </c>
      <c r="H33" s="55">
        <v>5.2407407407407403E-2</v>
      </c>
      <c r="I33" s="55">
        <v>8.4212962962962976E-2</v>
      </c>
      <c r="J33" s="56">
        <v>0.11888888888888889</v>
      </c>
      <c r="K33" s="57">
        <v>0.15685185185185185</v>
      </c>
      <c r="L33" s="37" t="s">
        <v>141</v>
      </c>
      <c r="M33" s="12" t="s">
        <v>141</v>
      </c>
      <c r="N33" s="64" t="s">
        <v>141</v>
      </c>
      <c r="O33" s="65" t="s">
        <v>141</v>
      </c>
      <c r="P33" s="72" t="s">
        <v>143</v>
      </c>
      <c r="Q33" s="72"/>
      <c r="R33" s="72"/>
      <c r="S33" s="72"/>
      <c r="T33" s="28"/>
    </row>
    <row r="34" spans="1:20" ht="25" thickBot="1" x14ac:dyDescent="0.35">
      <c r="A34" s="67" t="s">
        <v>144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ht="51" x14ac:dyDescent="0.2">
      <c r="A35" s="1" t="s">
        <v>0</v>
      </c>
      <c r="B35" s="1" t="s">
        <v>1</v>
      </c>
      <c r="C35" s="78" t="s">
        <v>2</v>
      </c>
      <c r="D35" s="79" t="s">
        <v>3</v>
      </c>
      <c r="E35" s="80"/>
      <c r="F35" s="81" t="s">
        <v>5</v>
      </c>
      <c r="G35" s="81" t="s">
        <v>6</v>
      </c>
      <c r="H35" s="38" t="s">
        <v>7</v>
      </c>
      <c r="I35" s="39" t="s">
        <v>8</v>
      </c>
      <c r="J35" s="39" t="s">
        <v>9</v>
      </c>
      <c r="K35" s="39" t="s">
        <v>10</v>
      </c>
      <c r="L35" s="82" t="s">
        <v>11</v>
      </c>
      <c r="M35" s="1" t="s">
        <v>12</v>
      </c>
      <c r="N35" s="40" t="s">
        <v>13</v>
      </c>
      <c r="O35" s="40" t="s">
        <v>14</v>
      </c>
      <c r="P35" s="83" t="s">
        <v>15</v>
      </c>
      <c r="Q35" s="41" t="s">
        <v>16</v>
      </c>
      <c r="R35" s="41" t="s">
        <v>17</v>
      </c>
      <c r="S35" s="41" t="s">
        <v>18</v>
      </c>
      <c r="T35" s="42" t="s">
        <v>19</v>
      </c>
    </row>
    <row r="36" spans="1:20" ht="28" x14ac:dyDescent="0.2">
      <c r="A36" s="15">
        <v>1</v>
      </c>
      <c r="B36" s="15" t="s">
        <v>145</v>
      </c>
      <c r="C36" s="84"/>
      <c r="D36" s="84"/>
      <c r="E36" s="84"/>
      <c r="F36" s="43" t="s">
        <v>49</v>
      </c>
      <c r="G36" s="9" t="s">
        <v>112</v>
      </c>
      <c r="H36" s="85"/>
      <c r="I36" s="55">
        <v>7.0844907407407412E-2</v>
      </c>
      <c r="J36" s="55">
        <v>0.1076388888888889</v>
      </c>
      <c r="K36" s="55">
        <v>0.14673611111111109</v>
      </c>
      <c r="L36" s="56">
        <v>0.18737268518518521</v>
      </c>
      <c r="M36" s="56">
        <f t="shared" ref="M36" si="4">V$2+L36</f>
        <v>0.67591435185185189</v>
      </c>
      <c r="N36" s="86">
        <f t="shared" ref="N36" si="5">M36-E36</f>
        <v>0.67591435185185189</v>
      </c>
      <c r="O36" s="86">
        <f>N36/4</f>
        <v>0.16897858796296297</v>
      </c>
      <c r="P36" s="77" t="s">
        <v>146</v>
      </c>
      <c r="Q36" s="44"/>
      <c r="R36" s="44"/>
      <c r="S36" s="44"/>
      <c r="T36" s="45"/>
    </row>
    <row r="38" spans="1:20" ht="28" x14ac:dyDescent="0.2">
      <c r="C38" s="47" t="s">
        <v>147</v>
      </c>
      <c r="D38" s="48" t="s">
        <v>148</v>
      </c>
      <c r="E38" s="49"/>
    </row>
    <row r="39" spans="1:20" x14ac:dyDescent="0.2">
      <c r="D39" s="52" t="s">
        <v>149</v>
      </c>
      <c r="E39" s="52"/>
    </row>
    <row r="40" spans="1:20" x14ac:dyDescent="0.2">
      <c r="D40" s="53" t="s">
        <v>150</v>
      </c>
      <c r="E40" s="53"/>
    </row>
  </sheetData>
  <mergeCells count="2">
    <mergeCell ref="A34:T34"/>
    <mergeCell ref="A1:T1"/>
  </mergeCells>
  <conditionalFormatting sqref="H33">
    <cfRule type="containsBlanks" dxfId="1" priority="2">
      <formula>LEN(TRIM(H33))=0</formula>
    </cfRule>
  </conditionalFormatting>
  <conditionalFormatting sqref="H35:H36">
    <cfRule type="containsBlanks" dxfId="0" priority="1">
      <formula>LEN(TRIM(H35))=0</formula>
    </cfRule>
  </conditionalFormatting>
  <printOptions horizontalCentered="1" verticalCentered="1"/>
  <pageMargins left="0.2" right="0.2" top="0.75" bottom="0.75" header="0.3" footer="0.3"/>
  <pageSetup paperSize="9" scale="95" orientation="landscape" horizontalDpi="0" verticalDpi="0"/>
  <headerFooter>
    <oddFooter>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Resultats 2022</vt:lpstr>
      <vt:lpstr>'Resultats 2022'!Impression_des_titres</vt:lpstr>
      <vt:lpstr>'Resultats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2022-10-16T09:55:13Z</cp:lastPrinted>
  <dcterms:created xsi:type="dcterms:W3CDTF">2022-10-16T09:12:43Z</dcterms:created>
  <dcterms:modified xsi:type="dcterms:W3CDTF">2022-10-16T09:56:24Z</dcterms:modified>
</cp:coreProperties>
</file>